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1555" windowHeight="8070"/>
  </bookViews>
  <sheets>
    <sheet name="Лист2" sheetId="2" r:id="rId1"/>
  </sheets>
  <definedNames>
    <definedName name="_xlnm._FilterDatabase" localSheetId="0" hidden="1">Лист2!$A$4:$N$6</definedName>
    <definedName name="_xlnm.Print_Area" localSheetId="0">Лист2!$A$1:$N$17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6" i="2" l="1"/>
  <c r="G6" i="2"/>
  <c r="M6" i="2"/>
  <c r="F6" i="2"/>
  <c r="I5" i="2" l="1"/>
  <c r="J5" i="2" l="1"/>
  <c r="K5" i="2" l="1"/>
  <c r="L5" i="2" s="1"/>
  <c r="L6" i="2" s="1"/>
  <c r="N5" i="2" l="1"/>
  <c r="N6" i="2" l="1"/>
</calcChain>
</file>

<file path=xl/sharedStrings.xml><?xml version="1.0" encoding="utf-8"?>
<sst xmlns="http://schemas.openxmlformats.org/spreadsheetml/2006/main" count="23" uniqueCount="23">
  <si>
    <t>№ п/п</t>
  </si>
  <si>
    <t>ОДН/
НЕОДН</t>
  </si>
  <si>
    <t>σ=</t>
  </si>
  <si>
    <t>ОДН</t>
  </si>
  <si>
    <t>НЕОДН</t>
  </si>
  <si>
    <t>Количество источников ценовой информации</t>
  </si>
  <si>
    <t>Средняя цена за ед. товара, работы, услуги, руб.</t>
  </si>
  <si>
    <t>Начальная (максимальная) цена, руб.</t>
  </si>
  <si>
    <t>Цены поставщиков (исполнителей, подрядчиков) за единицу товара (работы, услуги), рублей</t>
  </si>
  <si>
    <t>Источник № 1</t>
  </si>
  <si>
    <t>Источник № 2</t>
  </si>
  <si>
    <t>Источник № 3</t>
  </si>
  <si>
    <t>Еди-ницы изме-рения</t>
  </si>
  <si>
    <t>Коэф-фициент вари-ации</t>
  </si>
  <si>
    <t>Минимальная НМЦ за единицу товара, работы, услуги, руб.</t>
  </si>
  <si>
    <t>Коли-чество</t>
  </si>
  <si>
    <t>шт</t>
  </si>
  <si>
    <t>Начальная максимальная цена договора</t>
  </si>
  <si>
    <t>Наименование  товара</t>
  </si>
  <si>
    <t>При расчете НМЦ методом сопоставимых рыночных цен (анализа рынка) в целях экономии средств Предприятия используется в качестве НМЦ минимальное значение цены: 330000 рублей 00 копеек в т.ч. НДС 20%</t>
  </si>
  <si>
    <t>специалист по закупкам Сергеева Н.С.</t>
  </si>
  <si>
    <t>Часть 4. ОБОСНОВАНИЕ НАЧАЛЬНОЙ (МАКСИМАЛЬНОЙ) ЦЕНЫ ДОГОВОРА</t>
  </si>
  <si>
    <t>Вода питьевая бутилированная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</si>
</sst>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₽_-;\-* #,##0.00\ _₽_-;_-* &quot;-&quot;??\ _₽_-;_-@_-"/>
    <numFmt numFmtId="164" formatCode="#,##0.00_р_.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name val="Arial"/>
      <family val="2"/>
    </font>
    <font>
      <sz val="10"/>
      <color theme="0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2" fillId="0" borderId="0"/>
    <xf numFmtId="0" fontId="7" fillId="0" borderId="0"/>
    <xf numFmtId="0" fontId="1" fillId="0" borderId="0"/>
    <xf numFmtId="43" fontId="10" fillId="0" borderId="0" applyFont="0" applyFill="0" applyBorder="0" applyAlignment="0" applyProtection="0"/>
  </cellStyleXfs>
  <cellXfs count="42">
    <xf numFmtId="0" fontId="0" fillId="0" borderId="0" xfId="0"/>
    <xf numFmtId="0" fontId="4" fillId="2" borderId="1" xfId="0" applyFont="1" applyFill="1" applyBorder="1" applyAlignment="1">
      <alignment horizontal="center" vertical="center" wrapText="1" shrinkToFit="1"/>
    </xf>
    <xf numFmtId="164" fontId="4" fillId="2" borderId="1" xfId="0" applyNumberFormat="1" applyFont="1" applyFill="1" applyBorder="1" applyAlignment="1">
      <alignment horizontal="center" vertical="center" wrapText="1" shrinkToFit="1"/>
    </xf>
    <xf numFmtId="0" fontId="4" fillId="0" borderId="4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164" fontId="6" fillId="0" borderId="7" xfId="0" applyNumberFormat="1" applyFont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 wrapText="1"/>
    </xf>
    <xf numFmtId="0" fontId="4" fillId="0" borderId="0" xfId="0" applyFont="1"/>
    <xf numFmtId="0" fontId="4" fillId="0" borderId="1" xfId="0" applyFont="1" applyBorder="1" applyAlignment="1">
      <alignment horizontal="center" vertical="center"/>
    </xf>
    <xf numFmtId="2" fontId="6" fillId="2" borderId="1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 wrapText="1"/>
    </xf>
    <xf numFmtId="4" fontId="11" fillId="0" borderId="1" xfId="0" applyNumberFormat="1" applyFont="1" applyBorder="1" applyAlignment="1">
      <alignment horizontal="center" vertical="center"/>
    </xf>
    <xf numFmtId="43" fontId="11" fillId="0" borderId="1" xfId="5" applyFont="1" applyBorder="1" applyAlignment="1">
      <alignment horizontal="center" vertical="center"/>
    </xf>
    <xf numFmtId="0" fontId="12" fillId="0" borderId="1" xfId="0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/>
    </xf>
    <xf numFmtId="4" fontId="13" fillId="0" borderId="1" xfId="0" applyNumberFormat="1" applyFont="1" applyBorder="1" applyAlignment="1">
      <alignment horizontal="center" vertical="center"/>
    </xf>
    <xf numFmtId="0" fontId="6" fillId="2" borderId="0" xfId="0" applyFont="1" applyFill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center" vertical="center" wrapText="1"/>
    </xf>
    <xf numFmtId="164" fontId="5" fillId="2" borderId="6" xfId="0" applyNumberFormat="1" applyFont="1" applyFill="1" applyBorder="1" applyAlignment="1">
      <alignment horizontal="center" vertical="center" wrapText="1"/>
    </xf>
    <xf numFmtId="164" fontId="5" fillId="2" borderId="4" xfId="0" applyNumberFormat="1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wrapText="1"/>
    </xf>
    <xf numFmtId="0" fontId="9" fillId="2" borderId="4" xfId="0" applyFont="1" applyFill="1" applyBorder="1" applyAlignment="1">
      <alignment horizontal="center" wrapText="1"/>
    </xf>
    <xf numFmtId="2" fontId="9" fillId="2" borderId="3" xfId="0" applyNumberFormat="1" applyFont="1" applyFill="1" applyBorder="1" applyAlignment="1">
      <alignment horizontal="center" wrapText="1"/>
    </xf>
    <xf numFmtId="2" fontId="9" fillId="2" borderId="6" xfId="0" applyNumberFormat="1" applyFont="1" applyFill="1" applyBorder="1" applyAlignment="1">
      <alignment horizontal="center" wrapText="1"/>
    </xf>
    <xf numFmtId="2" fontId="9" fillId="2" borderId="4" xfId="0" applyNumberFormat="1" applyFont="1" applyFill="1" applyBorder="1" applyAlignment="1">
      <alignment horizontal="center" wrapText="1"/>
    </xf>
    <xf numFmtId="2" fontId="9" fillId="2" borderId="3" xfId="0" applyNumberFormat="1" applyFont="1" applyFill="1" applyBorder="1" applyAlignment="1">
      <alignment horizontal="center"/>
    </xf>
    <xf numFmtId="2" fontId="9" fillId="2" borderId="6" xfId="0" applyNumberFormat="1" applyFont="1" applyFill="1" applyBorder="1" applyAlignment="1">
      <alignment horizontal="center"/>
    </xf>
    <xf numFmtId="2" fontId="9" fillId="2" borderId="4" xfId="0" applyNumberFormat="1" applyFont="1" applyFill="1" applyBorder="1" applyAlignment="1">
      <alignment horizontal="center"/>
    </xf>
  </cellXfs>
  <cellStyles count="6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Финансовый" xfId="5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5"/>
  <sheetViews>
    <sheetView tabSelected="1" view="pageBreakPreview" zoomScale="90" zoomScaleNormal="90" zoomScaleSheetLayoutView="90" workbookViewId="0">
      <selection activeCell="N6" sqref="N6"/>
    </sheetView>
  </sheetViews>
  <sheetFormatPr defaultColWidth="9.140625" defaultRowHeight="12.75" x14ac:dyDescent="0.25"/>
  <cols>
    <col min="1" max="1" width="7.140625" style="5" customWidth="1"/>
    <col min="2" max="2" width="41.7109375" style="5" customWidth="1"/>
    <col min="3" max="3" width="13.140625" style="5" customWidth="1"/>
    <col min="4" max="4" width="9.42578125" style="5" customWidth="1"/>
    <col min="5" max="5" width="12.42578125" style="5" customWidth="1"/>
    <col min="6" max="6" width="15.7109375" style="5" customWidth="1"/>
    <col min="7" max="7" width="12.7109375" style="5" customWidth="1"/>
    <col min="8" max="8" width="12.42578125" style="5" customWidth="1"/>
    <col min="9" max="9" width="11.5703125" style="5" customWidth="1"/>
    <col min="10" max="10" width="10.5703125" style="5" hidden="1" customWidth="1"/>
    <col min="11" max="11" width="9.42578125" style="5" customWidth="1"/>
    <col min="12" max="12" width="5.42578125" style="5" hidden="1" customWidth="1"/>
    <col min="13" max="13" width="19" style="5" customWidth="1"/>
    <col min="14" max="14" width="17.28515625" style="5" customWidth="1"/>
    <col min="15" max="15" width="9.140625" style="5" hidden="1" customWidth="1"/>
    <col min="16" max="16384" width="9.140625" style="5"/>
  </cols>
  <sheetData>
    <row r="1" spans="1:15" ht="15.75" customHeight="1" x14ac:dyDescent="0.25">
      <c r="B1" s="20" t="s">
        <v>21</v>
      </c>
      <c r="C1" s="20"/>
      <c r="D1" s="20"/>
      <c r="E1" s="20"/>
      <c r="F1" s="20"/>
      <c r="G1" s="20"/>
      <c r="H1" s="20"/>
      <c r="I1" s="20"/>
    </row>
    <row r="2" spans="1:15" ht="25.5" x14ac:dyDescent="0.25">
      <c r="B2" s="27"/>
      <c r="C2" s="27"/>
      <c r="D2" s="27"/>
      <c r="E2" s="27"/>
      <c r="F2" s="27"/>
      <c r="G2" s="27"/>
      <c r="H2" s="6"/>
      <c r="I2" s="8"/>
      <c r="K2" s="7" t="s">
        <v>3</v>
      </c>
      <c r="L2" s="7" t="s">
        <v>4</v>
      </c>
      <c r="M2" s="7"/>
    </row>
    <row r="3" spans="1:15" ht="33.75" customHeight="1" x14ac:dyDescent="0.25">
      <c r="A3" s="23" t="s">
        <v>0</v>
      </c>
      <c r="B3" s="21" t="s">
        <v>18</v>
      </c>
      <c r="C3" s="21" t="s">
        <v>5</v>
      </c>
      <c r="D3" s="23" t="s">
        <v>12</v>
      </c>
      <c r="E3" s="23" t="s">
        <v>15</v>
      </c>
      <c r="F3" s="28" t="s">
        <v>8</v>
      </c>
      <c r="G3" s="29"/>
      <c r="H3" s="30"/>
      <c r="I3" s="25" t="s">
        <v>6</v>
      </c>
      <c r="J3" s="23" t="s">
        <v>2</v>
      </c>
      <c r="K3" s="23" t="s">
        <v>13</v>
      </c>
      <c r="L3" s="23" t="s">
        <v>1</v>
      </c>
      <c r="M3" s="23" t="s">
        <v>14</v>
      </c>
      <c r="N3" s="25" t="s">
        <v>7</v>
      </c>
    </row>
    <row r="4" spans="1:15" ht="34.5" customHeight="1" x14ac:dyDescent="0.25">
      <c r="A4" s="24"/>
      <c r="B4" s="22"/>
      <c r="C4" s="22"/>
      <c r="D4" s="24"/>
      <c r="E4" s="24"/>
      <c r="F4" s="12" t="s">
        <v>9</v>
      </c>
      <c r="G4" s="12" t="s">
        <v>10</v>
      </c>
      <c r="H4" s="12" t="s">
        <v>11</v>
      </c>
      <c r="I4" s="26"/>
      <c r="J4" s="24"/>
      <c r="K4" s="24"/>
      <c r="L4" s="24"/>
      <c r="M4" s="24"/>
      <c r="N4" s="26"/>
    </row>
    <row r="5" spans="1:15" ht="27.75" customHeight="1" x14ac:dyDescent="0.25">
      <c r="A5" s="10">
        <v>1</v>
      </c>
      <c r="B5" s="17" t="s">
        <v>22</v>
      </c>
      <c r="C5" s="3">
        <v>3</v>
      </c>
      <c r="D5" s="16" t="s">
        <v>16</v>
      </c>
      <c r="E5" s="18">
        <v>2200</v>
      </c>
      <c r="F5" s="15">
        <v>170</v>
      </c>
      <c r="G5" s="15">
        <v>150</v>
      </c>
      <c r="H5" s="15">
        <v>200</v>
      </c>
      <c r="I5" s="13">
        <f>ROUND(AVERAGE(F5,G5,H5),2)</f>
        <v>173.33</v>
      </c>
      <c r="J5" s="1">
        <f>SQRT((IF(F5&gt;0,POWER(F5-I5,2),0)+IF(G5&gt;0,POWER(G5-I5,2),0)+IF(H5&gt;0,POWER(H5-I5,2),0))/(C5-1))</f>
        <v>25.166115115368921</v>
      </c>
      <c r="K5" s="1">
        <f t="shared" ref="K5" si="0">ROUND(J5/I5*100,4)</f>
        <v>14.5192</v>
      </c>
      <c r="L5" s="1" t="str">
        <f t="shared" ref="L5" si="1">IF(K5&lt;33,$K$2,$L$2)</f>
        <v>ОДН</v>
      </c>
      <c r="M5" s="15">
        <v>150</v>
      </c>
      <c r="N5" s="2">
        <f>M5*E5</f>
        <v>330000</v>
      </c>
    </row>
    <row r="6" spans="1:15" ht="14.25" x14ac:dyDescent="0.25">
      <c r="A6" s="32" t="s">
        <v>17</v>
      </c>
      <c r="B6" s="33"/>
      <c r="C6" s="4"/>
      <c r="D6" s="4"/>
      <c r="E6" s="11">
        <v>2200</v>
      </c>
      <c r="F6" s="14">
        <f>SUM(F5:F5)</f>
        <v>170</v>
      </c>
      <c r="G6" s="14">
        <f>SUM(G5:G5)</f>
        <v>150</v>
      </c>
      <c r="H6" s="19">
        <f>SUM(H5:H5)</f>
        <v>200</v>
      </c>
      <c r="I6" s="14"/>
      <c r="J6" s="14"/>
      <c r="K6" s="14"/>
      <c r="L6" s="11">
        <f>SUM(L5:L5)</f>
        <v>0</v>
      </c>
      <c r="M6" s="11">
        <f>SUM(M5:M5)</f>
        <v>150</v>
      </c>
      <c r="N6" s="11">
        <f>SUM(N5:N5)</f>
        <v>330000</v>
      </c>
    </row>
    <row r="7" spans="1:15" x14ac:dyDescent="0.2">
      <c r="B7" s="9"/>
    </row>
    <row r="8" spans="1:15" x14ac:dyDescent="0.2">
      <c r="B8" s="34"/>
      <c r="C8" s="35"/>
      <c r="D8" s="36"/>
      <c r="E8" s="37"/>
      <c r="F8" s="37"/>
      <c r="G8" s="37"/>
      <c r="H8" s="37"/>
      <c r="I8" s="38"/>
    </row>
    <row r="9" spans="1:15" x14ac:dyDescent="0.2">
      <c r="B9" s="34"/>
      <c r="C9" s="35"/>
      <c r="D9" s="39"/>
      <c r="E9" s="40"/>
      <c r="F9" s="40"/>
      <c r="G9" s="40"/>
      <c r="H9" s="40"/>
      <c r="I9" s="41"/>
    </row>
    <row r="10" spans="1:15" x14ac:dyDescent="0.2">
      <c r="B10" s="34"/>
      <c r="C10" s="35"/>
      <c r="D10" s="39"/>
      <c r="E10" s="40"/>
      <c r="F10" s="40"/>
      <c r="G10" s="40"/>
      <c r="H10" s="40"/>
      <c r="I10" s="41"/>
    </row>
    <row r="11" spans="1:15" x14ac:dyDescent="0.2">
      <c r="B11" s="34"/>
      <c r="C11" s="35"/>
      <c r="D11" s="39"/>
      <c r="E11" s="40"/>
      <c r="F11" s="40"/>
      <c r="G11" s="40"/>
      <c r="H11" s="40"/>
      <c r="I11" s="41"/>
    </row>
    <row r="12" spans="1:15" x14ac:dyDescent="0.25">
      <c r="A12" s="31"/>
      <c r="B12" s="31"/>
      <c r="C12" s="31"/>
      <c r="D12" s="31"/>
      <c r="E12" s="31"/>
      <c r="F12" s="31"/>
      <c r="G12" s="31"/>
      <c r="H12" s="31"/>
      <c r="I12" s="31"/>
      <c r="J12" s="31"/>
      <c r="K12" s="31"/>
      <c r="L12" s="31"/>
      <c r="M12" s="31"/>
      <c r="N12" s="31"/>
    </row>
    <row r="13" spans="1:15" ht="25.5" customHeight="1" x14ac:dyDescent="0.25">
      <c r="A13" s="31" t="s">
        <v>19</v>
      </c>
      <c r="B13" s="31"/>
      <c r="C13" s="31"/>
      <c r="D13" s="31"/>
      <c r="E13" s="31"/>
      <c r="F13" s="31"/>
      <c r="G13" s="31"/>
      <c r="H13" s="31"/>
      <c r="I13" s="31"/>
      <c r="J13" s="31"/>
      <c r="K13" s="31"/>
      <c r="L13" s="31"/>
      <c r="M13" s="31"/>
      <c r="N13" s="31"/>
      <c r="O13" s="31"/>
    </row>
    <row r="14" spans="1:15" x14ac:dyDescent="0.2">
      <c r="B14" s="9"/>
    </row>
    <row r="15" spans="1:15" x14ac:dyDescent="0.2">
      <c r="B15" s="9" t="s">
        <v>20</v>
      </c>
      <c r="H15" s="9"/>
    </row>
  </sheetData>
  <autoFilter ref="A4:N6"/>
  <mergeCells count="25">
    <mergeCell ref="A13:O13"/>
    <mergeCell ref="A6:B6"/>
    <mergeCell ref="B8:C8"/>
    <mergeCell ref="D8:I8"/>
    <mergeCell ref="B9:C9"/>
    <mergeCell ref="D9:I9"/>
    <mergeCell ref="B10:C10"/>
    <mergeCell ref="D10:I10"/>
    <mergeCell ref="B11:C11"/>
    <mergeCell ref="D11:I11"/>
    <mergeCell ref="A12:N12"/>
    <mergeCell ref="M3:M4"/>
    <mergeCell ref="F3:H3"/>
    <mergeCell ref="A3:A4"/>
    <mergeCell ref="K3:K4"/>
    <mergeCell ref="N3:N4"/>
    <mergeCell ref="B1:I1"/>
    <mergeCell ref="B3:B4"/>
    <mergeCell ref="L3:L4"/>
    <mergeCell ref="I3:I4"/>
    <mergeCell ref="J3:J4"/>
    <mergeCell ref="B2:G2"/>
    <mergeCell ref="C3:C4"/>
    <mergeCell ref="D3:D4"/>
    <mergeCell ref="E3:E4"/>
  </mergeCells>
  <pageMargins left="0.31496062992125984" right="0.31496062992125984" top="0.35433070866141736" bottom="0.35433070866141736" header="0" footer="0"/>
  <pageSetup paperSize="9" scale="77" fitToHeight="0" orientation="landscape" r:id="rId1"/>
  <colBreaks count="1" manualBreakCount="1">
    <brk id="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2025-04-29T01:44:43Z</dcterms:modified>
</cp:coreProperties>
</file>